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SOZP\OMet\OdMetNP\NPŽP\!Výzvy 2021\4_2021_Výsadba stromů individuál\"/>
    </mc:Choice>
  </mc:AlternateContent>
  <bookViews>
    <workbookView xWindow="0" yWindow="0" windowWidth="28800" windowHeight="12300"/>
  </bookViews>
  <sheets>
    <sheet name="Podrobný rozpočet projektu" sheetId="1" r:id="rId1"/>
  </sheets>
  <calcPr calcId="162913"/>
</workbook>
</file>

<file path=xl/calcChain.xml><?xml version="1.0" encoding="utf-8"?>
<calcChain xmlns="http://schemas.openxmlformats.org/spreadsheetml/2006/main">
  <c r="D22" i="1" l="1"/>
  <c r="F13" i="1" l="1"/>
  <c r="F16" i="1" l="1"/>
  <c r="F15" i="1"/>
  <c r="F17" i="1"/>
  <c r="F14" i="1"/>
  <c r="D18" i="1" l="1"/>
  <c r="D20" i="1" s="1"/>
  <c r="D23" i="1" s="1"/>
</calcChain>
</file>

<file path=xl/comments1.xml><?xml version="1.0" encoding="utf-8"?>
<comments xmlns="http://schemas.openxmlformats.org/spreadsheetml/2006/main">
  <authors>
    <author>Ruzickova Magda</author>
    <author>Šťastná Nikola</author>
  </authors>
  <commentList>
    <comment ref="E11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Žadatel, resp. příjemce podpory, vyplňuje skutečnost známou v okamžiku podání žádosti, resp. aktualizacuje částky dle skutečnosti po dokončení realizace, pro účely uzavření smlouvy a podání Žádosti o platbu.
</t>
        </r>
      </text>
    </comment>
    <comment ref="B13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Maximální výše podpory poskytované na přímou realizaci projektu jsou uvedeny v Tabulce 1, článku 4 výzvy. 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Maximální výše podpory 1 050 Kč/ks platí pro kategorii:</t>
        </r>
        <r>
          <rPr>
            <sz val="9"/>
            <color indexed="81"/>
            <rFont val="Tahoma"/>
            <charset val="1"/>
          </rPr>
          <t xml:space="preserve">
Listnatý/ovocný špičák
</t>
        </r>
        <r>
          <rPr>
            <b/>
            <sz val="9"/>
            <color indexed="81"/>
            <rFont val="Tahoma"/>
            <family val="2"/>
            <charset val="238"/>
          </rPr>
          <t>Maximální výše podpory 1 700 Kč/ks platí pro kategorii:</t>
        </r>
        <r>
          <rPr>
            <sz val="9"/>
            <color indexed="81"/>
            <rFont val="Tahoma"/>
            <charset val="1"/>
          </rPr>
          <t xml:space="preserve">
 - Ovocný strom, prostokořenný
 - Listnatý strom, odrostek (121-250 cm) 
 - Listnatý strom, obvod kmínku v 1 metru: 8-10 cm
</t>
        </r>
        <r>
          <rPr>
            <b/>
            <sz val="9"/>
            <color indexed="81"/>
            <rFont val="Tahoma"/>
            <family val="2"/>
            <charset val="238"/>
          </rPr>
          <t>Maximální výše podpory 3 300 Kč/ks platí pro kategorii:</t>
        </r>
        <r>
          <rPr>
            <sz val="9"/>
            <color indexed="81"/>
            <rFont val="Tahoma"/>
            <charset val="1"/>
          </rPr>
          <t xml:space="preserve">
 - Listnatý/ovocný strom, obvod kmínku v 1 metru: 10-12 cm
</t>
        </r>
        <r>
          <rPr>
            <b/>
            <sz val="9"/>
            <color indexed="81"/>
            <rFont val="Tahoma"/>
            <family val="2"/>
            <charset val="238"/>
          </rPr>
          <t>Maximální výše podpory 5 000 Kč/ks platí pro kategorii:</t>
        </r>
        <r>
          <rPr>
            <sz val="9"/>
            <color indexed="81"/>
            <rFont val="Tahoma"/>
            <charset val="1"/>
          </rPr>
          <t xml:space="preserve">
 - Listnatý/ovocný strom, obvod kmínku v 1 metru: 12 cm a více
</t>
        </r>
        <r>
          <rPr>
            <b/>
            <sz val="9"/>
            <color indexed="81"/>
            <rFont val="Tahoma"/>
            <family val="2"/>
            <charset val="238"/>
          </rPr>
          <t>Maximální výše podpory na zajištění zálivky činí 1 000 Kč/ks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4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Maximální výše podpory poskytované na přímou realizaci projektu jsou uvedeny v Tabulce 1, článku 4 výzvy. 
Maximální výše podpory 1 050 Kč/ks platí pro kategorii:
</t>
        </r>
        <r>
          <rPr>
            <sz val="9"/>
            <color indexed="81"/>
            <rFont val="Tahoma"/>
            <family val="2"/>
            <charset val="238"/>
          </rPr>
          <t>Listnatý/ovocný špičák</t>
        </r>
        <r>
          <rPr>
            <b/>
            <sz val="9"/>
            <color indexed="81"/>
            <rFont val="Tahoma"/>
            <family val="2"/>
            <charset val="238"/>
          </rPr>
          <t xml:space="preserve">
Maximální výše podpory 1 700 Kč/ks platí pro kategorii:
</t>
        </r>
        <r>
          <rPr>
            <sz val="9"/>
            <color indexed="81"/>
            <rFont val="Tahoma"/>
            <family val="2"/>
            <charset val="238"/>
          </rPr>
          <t xml:space="preserve"> - Ovocný strom, prostokořenný
 - Listnatý strom, odrostek (121-250 cm) 
 - Listnatý strom, obvod kmínku v 1 metru: 8-10 cm</t>
        </r>
        <r>
          <rPr>
            <b/>
            <sz val="9"/>
            <color indexed="81"/>
            <rFont val="Tahoma"/>
            <family val="2"/>
            <charset val="238"/>
          </rPr>
          <t xml:space="preserve">
Maximální výše podpory 3 300 Kč/ks platí pro kategorii:
</t>
        </r>
        <r>
          <rPr>
            <sz val="9"/>
            <color indexed="81"/>
            <rFont val="Tahoma"/>
            <family val="2"/>
            <charset val="238"/>
          </rPr>
          <t xml:space="preserve"> - Listnatý/ovocný strom, obvod kmínku v 1 metru: 10-12 cm</t>
        </r>
        <r>
          <rPr>
            <b/>
            <sz val="9"/>
            <color indexed="81"/>
            <rFont val="Tahoma"/>
            <family val="2"/>
            <charset val="238"/>
          </rPr>
          <t xml:space="preserve">
Maximální výše podpory 5 000 Kč/ks platí pro kategorii:
</t>
        </r>
        <r>
          <rPr>
            <sz val="9"/>
            <color indexed="81"/>
            <rFont val="Tahoma"/>
            <family val="2"/>
            <charset val="238"/>
          </rPr>
          <t xml:space="preserve"> - Listnatý/ovocný strom, obvod kmínku v 1 metru: 12 cm a více</t>
        </r>
        <r>
          <rPr>
            <b/>
            <sz val="9"/>
            <color indexed="81"/>
            <rFont val="Tahoma"/>
            <family val="2"/>
            <charset val="238"/>
          </rPr>
          <t xml:space="preserve">
Maximální výše podpory na zajištění zálivky činí 1 000 Kč/ks
</t>
        </r>
      </text>
    </comment>
    <comment ref="B15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Maximální výše podpory poskytované na přímou realizaci projektu jsou uvedeny v Tabulce 1, článku 4 výzvy. 
Maximální výše podpory 1 050 Kč/ks platí pro kategorii:
</t>
        </r>
        <r>
          <rPr>
            <sz val="9"/>
            <color indexed="81"/>
            <rFont val="Tahoma"/>
            <family val="2"/>
            <charset val="238"/>
          </rPr>
          <t>Listnatý/ovocný špičák</t>
        </r>
        <r>
          <rPr>
            <b/>
            <sz val="9"/>
            <color indexed="81"/>
            <rFont val="Tahoma"/>
            <family val="2"/>
            <charset val="238"/>
          </rPr>
          <t xml:space="preserve">
Maximální výše podpory 1 700 Kč/ks platí pro kategorii:
</t>
        </r>
        <r>
          <rPr>
            <sz val="9"/>
            <color indexed="81"/>
            <rFont val="Tahoma"/>
            <family val="2"/>
            <charset val="238"/>
          </rPr>
          <t xml:space="preserve"> - Ovocný strom, prostokořenný
 - Listnatý strom, odrostek (121-250 cm) 
 - Listnatý strom, obvod kmínku v 1 metru: 8-10 cm</t>
        </r>
        <r>
          <rPr>
            <b/>
            <sz val="9"/>
            <color indexed="81"/>
            <rFont val="Tahoma"/>
            <family val="2"/>
            <charset val="238"/>
          </rPr>
          <t xml:space="preserve">
Maximální výše podpory 3 300 Kč/ks platí pro kategorii:
</t>
        </r>
        <r>
          <rPr>
            <sz val="9"/>
            <color indexed="81"/>
            <rFont val="Tahoma"/>
            <family val="2"/>
            <charset val="238"/>
          </rPr>
          <t xml:space="preserve"> - Listnatý/ovocný strom, obvod kmínku v 1 metru: 10-12 cm</t>
        </r>
        <r>
          <rPr>
            <b/>
            <sz val="9"/>
            <color indexed="81"/>
            <rFont val="Tahoma"/>
            <family val="2"/>
            <charset val="238"/>
          </rPr>
          <t xml:space="preserve">
Maximální výše podpory 5 000 Kč/ks platí pro kategorii:
</t>
        </r>
        <r>
          <rPr>
            <sz val="9"/>
            <color indexed="81"/>
            <rFont val="Tahoma"/>
            <family val="2"/>
            <charset val="238"/>
          </rPr>
          <t xml:space="preserve"> - Listnatý/ovocný strom, obvod kmínku v 1 metru: 12 cm a více</t>
        </r>
        <r>
          <rPr>
            <b/>
            <sz val="9"/>
            <color indexed="81"/>
            <rFont val="Tahoma"/>
            <family val="2"/>
            <charset val="238"/>
          </rPr>
          <t xml:space="preserve">
Maximální výše podpory na zajištění zálivky činí 1 000 Kč/ks</t>
        </r>
      </text>
    </comment>
    <comment ref="B16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Maximální výše podpory poskytované na přímou realizaci projektu jsou uvedeny v Tabulce 1, článku 4 výzvy. 
Maximální výše podpory 1 050 Kč/ks platí pro kategorii:
</t>
        </r>
        <r>
          <rPr>
            <sz val="9"/>
            <color indexed="81"/>
            <rFont val="Tahoma"/>
            <family val="2"/>
            <charset val="238"/>
          </rPr>
          <t>Listnatý/ovocný špičák</t>
        </r>
        <r>
          <rPr>
            <b/>
            <sz val="9"/>
            <color indexed="81"/>
            <rFont val="Tahoma"/>
            <family val="2"/>
            <charset val="238"/>
          </rPr>
          <t xml:space="preserve">
Maximální výše podpory 1 700 Kč/ks platí pro kategorii:
</t>
        </r>
        <r>
          <rPr>
            <sz val="9"/>
            <color indexed="81"/>
            <rFont val="Tahoma"/>
            <family val="2"/>
            <charset val="238"/>
          </rPr>
          <t xml:space="preserve"> - Ovocný strom, prostokořenný
 - Listnatý strom, odrostek (121-250 cm) 
 - Listnatý strom, obvod kmínku v 1 metru: 8-10 cm</t>
        </r>
        <r>
          <rPr>
            <b/>
            <sz val="9"/>
            <color indexed="81"/>
            <rFont val="Tahoma"/>
            <family val="2"/>
            <charset val="238"/>
          </rPr>
          <t xml:space="preserve">
Maximální výše podpory 3 300 Kč/ks platí pro kategorii:
</t>
        </r>
        <r>
          <rPr>
            <sz val="9"/>
            <color indexed="81"/>
            <rFont val="Tahoma"/>
            <family val="2"/>
            <charset val="238"/>
          </rPr>
          <t xml:space="preserve"> - Listnatý/ovocný strom, obvod kmínku v 1 metru: 10-12 cm</t>
        </r>
        <r>
          <rPr>
            <b/>
            <sz val="9"/>
            <color indexed="81"/>
            <rFont val="Tahoma"/>
            <family val="2"/>
            <charset val="238"/>
          </rPr>
          <t xml:space="preserve">
Maximální výše podpory 5 000 Kč/ks platí pro kategorii:
</t>
        </r>
        <r>
          <rPr>
            <sz val="9"/>
            <color indexed="81"/>
            <rFont val="Tahoma"/>
            <family val="2"/>
            <charset val="238"/>
          </rPr>
          <t xml:space="preserve"> - Listnatý/ovocný strom, obvod kmínku v 1 metru: 12 cm a více</t>
        </r>
        <r>
          <rPr>
            <b/>
            <sz val="9"/>
            <color indexed="81"/>
            <rFont val="Tahoma"/>
            <family val="2"/>
            <charset val="238"/>
          </rPr>
          <t xml:space="preserve">
Maximální výše podpory na zajištění zálivky činí 1 000 Kč/ks</t>
        </r>
      </text>
    </comment>
    <comment ref="B19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Max. výše podpory na zpracování odborného posudku a zajištění odborného dozoru při realizaci může činit maximálně 10 % celkové požadované podpory. 
</t>
        </r>
      </text>
    </comment>
    <comment ref="D1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Žadatel, resp. příjemce podpory, vyplňuje skutečnost známou v okamžiku podání žádosti, resp. aktualizacuje částky dle skutečnosti po dokončení realizace, pro účely uzavření smlouvy a podání Žádosti o platbu.
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Max. způsobilé výdaje pro zajištění publicity činí 500 Kč na projekt.
</t>
        </r>
        <r>
          <rPr>
            <sz val="9"/>
            <color indexed="81"/>
            <rFont val="Tahoma"/>
            <family val="2"/>
            <charset val="238"/>
          </rPr>
          <t xml:space="preserve">Bližší informace o podmínkách jsou uvedeny v článku 14 výzvy.
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Žadatel, resp. příjemce podpory, vyplňuje skutečnost známou v okamžiku podání žádosti, resp. aktualizacuje částky dle skutečnosti po dokončení realizace, pro účely uzavření smlouvy a podání Žádosti o platbu.
</t>
        </r>
      </text>
    </comment>
  </commentList>
</comments>
</file>

<file path=xl/sharedStrings.xml><?xml version="1.0" encoding="utf-8"?>
<sst xmlns="http://schemas.openxmlformats.org/spreadsheetml/2006/main" count="24" uniqueCount="22">
  <si>
    <t>Celkem</t>
  </si>
  <si>
    <t>Důležité informace jsou označeny červeným trojúhelníkem v pravém horním rohu buněk.</t>
  </si>
  <si>
    <t>Instrukce:</t>
  </si>
  <si>
    <t>Název žadatele:</t>
  </si>
  <si>
    <t>Název projektu:</t>
  </si>
  <si>
    <t>Zpracování odb. posudku a zajištění dozoru</t>
  </si>
  <si>
    <t>Výdaje související s publicitou projektu</t>
  </si>
  <si>
    <t>Publicita</t>
  </si>
  <si>
    <t>Realizace</t>
  </si>
  <si>
    <t>Posudek, dozor</t>
  </si>
  <si>
    <t>Rozpočet</t>
  </si>
  <si>
    <t>Sazenice - kategorie 1700 Kč/ks</t>
  </si>
  <si>
    <t>Sazenice - kategorie 3300 Kč/ks</t>
  </si>
  <si>
    <t>Sazenice - kategorie 5000 Kč/ks</t>
  </si>
  <si>
    <t>Počet ks</t>
  </si>
  <si>
    <t>Výdaje na zajištění závlahy</t>
  </si>
  <si>
    <t>Podpora na ks</t>
  </si>
  <si>
    <t>Podpora celkem</t>
  </si>
  <si>
    <t>Editovat pouze zelená pole! V tabulce je uveden ilustrativní příklad pro vyplnění.</t>
  </si>
  <si>
    <t>Příloha č. 1 výzvy NPŽP č. 4/2021: Výpočet maximální možné podpory</t>
  </si>
  <si>
    <t>Maximální možná podpora</t>
  </si>
  <si>
    <t>Sazenice - kategorie 1050 Kč/ks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</si>
</sst>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č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 applyProtection="1"/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1" fillId="0" borderId="0" xfId="0" applyFont="1" applyAlignment="1" applyProtection="1">
      <alignment wrapText="1"/>
    </xf>
    <xf numFmtId="0" fontId="3" fillId="0" borderId="0" xfId="0" applyFont="1" applyAlignment="1" applyProtection="1"/>
    <xf numFmtId="0" fontId="0" fillId="0" borderId="0" xfId="0" applyAlignment="1"/>
    <xf numFmtId="16" fontId="3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left" vertical="center"/>
    </xf>
    <xf numFmtId="0" fontId="0" fillId="0" borderId="14" xfId="0" applyBorder="1" applyAlignment="1" applyProtection="1">
      <alignment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wrapText="1"/>
    </xf>
    <xf numFmtId="0" fontId="0" fillId="2" borderId="5" xfId="0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164" fontId="0" fillId="0" borderId="9" xfId="0" applyNumberFormat="1" applyBorder="1" applyAlignment="1" applyProtection="1">
      <alignment horizontal="right"/>
      <protection hidden="1"/>
    </xf>
    <xf numFmtId="164" fontId="0" fillId="0" borderId="10" xfId="0" applyNumberFormat="1" applyBorder="1" applyAlignment="1" applyProtection="1">
      <alignment horizontal="right"/>
      <protection hidden="1"/>
    </xf>
    <xf numFmtId="164" fontId="0" fillId="0" borderId="11" xfId="0" applyNumberFormat="1" applyBorder="1" applyAlignment="1" applyProtection="1">
      <alignment horizontal="right"/>
      <protection hidden="1"/>
    </xf>
    <xf numFmtId="0" fontId="5" fillId="0" borderId="12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/>
    </xf>
    <xf numFmtId="0" fontId="0" fillId="0" borderId="12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1" fillId="0" borderId="12" xfId="0" applyFont="1" applyBorder="1" applyAlignment="1" applyProtection="1">
      <alignment horizontal="left"/>
    </xf>
    <xf numFmtId="0" fontId="1" fillId="0" borderId="14" xfId="0" applyFont="1" applyBorder="1" applyAlignment="1" applyProtection="1">
      <alignment horizontal="left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10" fillId="0" borderId="0" xfId="0" applyFont="1" applyAlignment="1" applyProtection="1">
      <alignment horizontal="left"/>
    </xf>
    <xf numFmtId="0" fontId="2" fillId="2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top" wrapText="1"/>
    </xf>
    <xf numFmtId="164" fontId="5" fillId="0" borderId="12" xfId="0" applyNumberFormat="1" applyFont="1" applyBorder="1" applyAlignment="1" applyProtection="1">
      <alignment horizontal="right"/>
      <protection hidden="1"/>
    </xf>
    <xf numFmtId="164" fontId="5" fillId="0" borderId="13" xfId="0" applyNumberFormat="1" applyFont="1" applyBorder="1" applyAlignment="1" applyProtection="1">
      <alignment horizontal="right"/>
      <protection hidden="1"/>
    </xf>
    <xf numFmtId="164" fontId="5" fillId="0" borderId="14" xfId="0" applyNumberFormat="1" applyFont="1" applyBorder="1" applyAlignment="1" applyProtection="1">
      <alignment horizontal="right"/>
      <protection hidden="1"/>
    </xf>
    <xf numFmtId="164" fontId="1" fillId="0" borderId="12" xfId="0" applyNumberFormat="1" applyFont="1" applyBorder="1" applyAlignment="1" applyProtection="1">
      <alignment horizontal="right"/>
      <protection hidden="1"/>
    </xf>
    <xf numFmtId="164" fontId="1" fillId="0" borderId="13" xfId="0" applyNumberFormat="1" applyFont="1" applyBorder="1" applyAlignment="1" applyProtection="1">
      <alignment horizontal="right"/>
      <protection hidden="1"/>
    </xf>
    <xf numFmtId="164" fontId="1" fillId="0" borderId="14" xfId="0" applyNumberFormat="1" applyFont="1" applyBorder="1" applyAlignment="1" applyProtection="1">
      <alignment horizontal="right"/>
      <protection hidden="1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Alignment="1" applyProtection="1">
      <alignment horizontal="right"/>
      <protection locked="0"/>
    </xf>
    <xf numFmtId="164" fontId="0" fillId="2" borderId="14" xfId="0" applyNumberFormat="1" applyFill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center" vertical="center" wrapText="1"/>
    </xf>
  </cellXfs>
  <cellStyles count="1">
    <cellStyle name="Normální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862853</xdr:colOff>
      <xdr:row>0</xdr:row>
      <xdr:rowOff>0</xdr:rowOff>
    </xdr:from>
    <xdr:to>
      <xdr:col>6</xdr:col>
      <xdr:colOff>486283</xdr:colOff>
      <xdr:row>0</xdr:row>
      <xdr:rowOff>695324</xdr:rowOff>
    </xdr:to>
    <xdr:pic>
      <xdr:nvPicPr>
        <xdr:cNvPr id="9" name="Obrázek 8" descr="http://olomouc.hnutiduha.cz/data/Loga/M%C5%BDP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735" y="0"/>
          <a:ext cx="3635136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95250</xdr:colOff>
      <xdr:row>0</xdr:row>
      <xdr:rowOff>104775</xdr:rowOff>
    </xdr:from>
    <xdr:to>
      <xdr:col>2</xdr:col>
      <xdr:colOff>8027</xdr:colOff>
      <xdr:row>1</xdr:row>
      <xdr:rowOff>19050</xdr:rowOff>
    </xdr:to>
    <xdr:pic>
      <xdr:nvPicPr>
        <xdr:cNvPr id="8" name="Obrázek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3027452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F24"/>
  <sheetViews>
    <sheetView tabSelected="1" zoomScale="85" zoomScaleNormal="85" zoomScaleSheetLayoutView="100" workbookViewId="0">
      <selection activeCell="C8" sqref="C8"/>
    </sheetView>
  </sheetViews>
  <sheetFormatPr defaultRowHeight="15" x14ac:dyDescent="0.25"/>
  <cols>
    <col min="1" max="1" width="31.5703125" style="6" customWidth="1"/>
    <col min="2" max="2" width="15.140625" customWidth="1"/>
    <col min="3" max="3" width="29.140625" customWidth="1"/>
    <col min="4" max="4" width="12.28515625" customWidth="1"/>
    <col min="5" max="5" width="16.85546875" customWidth="1"/>
    <col min="6" max="6" width="43.28515625" customWidth="1"/>
    <col min="7" max="7" width="59.7109375" customWidth="1"/>
    <col min="8" max="8" width="26.7109375" customWidth="1"/>
    <col min="9" max="9" width="10.85546875" bestFit="1" customWidth="1"/>
  </cols>
  <sheetData>
    <row r="1" spans="1:6" ht="84.75" customHeight="1" x14ac:dyDescent="0.25"/>
    <row r="2" spans="1:6" ht="35.25" customHeight="1" x14ac:dyDescent="0.5">
      <c r="A2" s="46" t="s">
        <v>19</v>
      </c>
      <c r="B2" s="46"/>
      <c r="C2" s="46"/>
      <c r="D2" s="46"/>
      <c r="E2" s="46"/>
      <c r="F2" s="46"/>
    </row>
    <row r="3" spans="1:6" ht="29.25" customHeight="1" x14ac:dyDescent="0.25">
      <c r="A3" s="5"/>
      <c r="B3" s="2"/>
      <c r="C3" s="2"/>
      <c r="D3" s="2"/>
      <c r="E3" s="2"/>
      <c r="F3" s="2"/>
    </row>
    <row r="4" spans="1:6" ht="25.5" customHeight="1" x14ac:dyDescent="0.25">
      <c r="A4" s="18" t="s">
        <v>3</v>
      </c>
      <c r="B4" s="47"/>
      <c r="C4" s="47"/>
      <c r="D4" s="47"/>
      <c r="E4" s="47"/>
    </row>
    <row r="5" spans="1:6" ht="25.5" customHeight="1" x14ac:dyDescent="0.25">
      <c r="A5" s="18" t="s">
        <v>4</v>
      </c>
      <c r="B5" s="47"/>
      <c r="C5" s="47"/>
      <c r="D5" s="47"/>
      <c r="E5" s="47"/>
      <c r="F5" s="17"/>
    </row>
    <row r="6" spans="1:6" ht="15" customHeight="1" x14ac:dyDescent="0.25">
      <c r="A6" s="7"/>
      <c r="B6" s="2"/>
      <c r="C6" s="2"/>
      <c r="D6" s="2"/>
      <c r="E6" s="2"/>
    </row>
    <row r="7" spans="1:6" ht="33" customHeight="1" x14ac:dyDescent="0.35">
      <c r="A7" s="7"/>
      <c r="B7" s="10"/>
      <c r="C7" s="2"/>
      <c r="D7" s="2"/>
      <c r="E7" s="2"/>
      <c r="F7" s="3" t="s">
        <v>2</v>
      </c>
    </row>
    <row r="8" spans="1:6" ht="42" customHeight="1" x14ac:dyDescent="0.25">
      <c r="A8" s="7"/>
      <c r="B8" s="4"/>
      <c r="C8" s="2"/>
      <c r="D8" s="2"/>
      <c r="E8" s="2"/>
      <c r="F8" s="17" t="s">
        <v>18</v>
      </c>
    </row>
    <row r="9" spans="1:6" ht="49.5" customHeight="1" x14ac:dyDescent="0.25">
      <c r="A9" s="5"/>
      <c r="B9" s="4"/>
      <c r="C9" s="2"/>
      <c r="D9" s="2"/>
      <c r="E9" s="2"/>
      <c r="F9" s="48" t="s">
        <v>1</v>
      </c>
    </row>
    <row r="10" spans="1:6" ht="21.75" thickBot="1" x14ac:dyDescent="0.4">
      <c r="A10" s="8" t="s">
        <v>10</v>
      </c>
      <c r="B10" s="2"/>
      <c r="C10" s="2"/>
      <c r="D10" s="2"/>
      <c r="E10" s="2"/>
      <c r="F10" s="48"/>
    </row>
    <row r="11" spans="1:6" s="6" customFormat="1" ht="15" customHeight="1" x14ac:dyDescent="0.25">
      <c r="A11" s="38"/>
      <c r="B11" s="39"/>
      <c r="C11" s="40"/>
      <c r="D11" s="15"/>
      <c r="E11" s="33" t="s">
        <v>16</v>
      </c>
      <c r="F11" s="44" t="s">
        <v>17</v>
      </c>
    </row>
    <row r="12" spans="1:6" s="9" customFormat="1" ht="81.75" customHeight="1" thickBot="1" x14ac:dyDescent="0.3">
      <c r="A12" s="41"/>
      <c r="B12" s="42"/>
      <c r="C12" s="43"/>
      <c r="D12" s="16" t="s">
        <v>14</v>
      </c>
      <c r="E12" s="35"/>
      <c r="F12" s="45"/>
    </row>
    <row r="13" spans="1:6" s="9" customFormat="1" ht="15" customHeight="1" x14ac:dyDescent="0.25">
      <c r="A13" s="36" t="s">
        <v>8</v>
      </c>
      <c r="B13" s="29" t="s">
        <v>21</v>
      </c>
      <c r="C13" s="30"/>
      <c r="D13" s="19">
        <v>0</v>
      </c>
      <c r="E13" s="20">
        <v>1050</v>
      </c>
      <c r="F13" s="21">
        <f>D13*E13</f>
        <v>0</v>
      </c>
    </row>
    <row r="14" spans="1:6" x14ac:dyDescent="0.25">
      <c r="A14" s="58"/>
      <c r="B14" s="29" t="s">
        <v>11</v>
      </c>
      <c r="C14" s="30"/>
      <c r="D14" s="19">
        <v>18</v>
      </c>
      <c r="E14" s="20">
        <v>1700</v>
      </c>
      <c r="F14" s="22">
        <f>D14*E14</f>
        <v>30600</v>
      </c>
    </row>
    <row r="15" spans="1:6" x14ac:dyDescent="0.25">
      <c r="A15" s="58"/>
      <c r="B15" s="29" t="s">
        <v>12</v>
      </c>
      <c r="C15" s="30"/>
      <c r="D15" s="19">
        <v>0</v>
      </c>
      <c r="E15" s="20">
        <v>3300</v>
      </c>
      <c r="F15" s="22">
        <f t="shared" ref="F15:F17" si="0">D15*E15</f>
        <v>0</v>
      </c>
    </row>
    <row r="16" spans="1:6" x14ac:dyDescent="0.25">
      <c r="A16" s="58"/>
      <c r="B16" s="29" t="s">
        <v>13</v>
      </c>
      <c r="C16" s="30"/>
      <c r="D16" s="19">
        <v>17</v>
      </c>
      <c r="E16" s="20">
        <v>5000</v>
      </c>
      <c r="F16" s="22">
        <f t="shared" si="0"/>
        <v>85000</v>
      </c>
    </row>
    <row r="17" spans="1:6" ht="15.75" thickBot="1" x14ac:dyDescent="0.3">
      <c r="A17" s="58"/>
      <c r="B17" s="29" t="s">
        <v>15</v>
      </c>
      <c r="C17" s="30"/>
      <c r="D17" s="19">
        <v>35</v>
      </c>
      <c r="E17" s="20">
        <v>1000</v>
      </c>
      <c r="F17" s="23">
        <f t="shared" si="0"/>
        <v>35000</v>
      </c>
    </row>
    <row r="18" spans="1:6" ht="15.75" thickBot="1" x14ac:dyDescent="0.3">
      <c r="A18" s="37"/>
      <c r="B18" s="31" t="s">
        <v>0</v>
      </c>
      <c r="C18" s="32"/>
      <c r="D18" s="52">
        <f>SUM(F13:F17)</f>
        <v>150600</v>
      </c>
      <c r="E18" s="53"/>
      <c r="F18" s="54"/>
    </row>
    <row r="19" spans="1:6" ht="15.75" thickBot="1" x14ac:dyDescent="0.3">
      <c r="A19" s="33" t="s">
        <v>9</v>
      </c>
      <c r="B19" s="27" t="s">
        <v>5</v>
      </c>
      <c r="C19" s="28"/>
      <c r="D19" s="55">
        <v>50000</v>
      </c>
      <c r="E19" s="56"/>
      <c r="F19" s="57"/>
    </row>
    <row r="20" spans="1:6" ht="15.75" thickBot="1" x14ac:dyDescent="0.3">
      <c r="A20" s="34"/>
      <c r="B20" s="13" t="s">
        <v>0</v>
      </c>
      <c r="C20" s="11"/>
      <c r="D20" s="52">
        <f>IF(D19&gt;((D18+D22)/9),(D18+D22)/9,D19)</f>
        <v>16788.888888888891</v>
      </c>
      <c r="E20" s="53"/>
      <c r="F20" s="54"/>
    </row>
    <row r="21" spans="1:6" ht="15.75" thickBot="1" x14ac:dyDescent="0.3">
      <c r="A21" s="36" t="s">
        <v>7</v>
      </c>
      <c r="B21" s="27" t="s">
        <v>6</v>
      </c>
      <c r="C21" s="28"/>
      <c r="D21" s="55">
        <v>500</v>
      </c>
      <c r="E21" s="56"/>
      <c r="F21" s="57"/>
    </row>
    <row r="22" spans="1:6" ht="15.75" thickBot="1" x14ac:dyDescent="0.3">
      <c r="A22" s="37"/>
      <c r="B22" s="14" t="s">
        <v>0</v>
      </c>
      <c r="C22" s="12"/>
      <c r="D22" s="52">
        <f>IF(D21&lt;500,D21,500)</f>
        <v>500</v>
      </c>
      <c r="E22" s="53"/>
      <c r="F22" s="54"/>
    </row>
    <row r="23" spans="1:6" s="1" customFormat="1" ht="15.75" thickBot="1" x14ac:dyDescent="0.3">
      <c r="A23" s="24" t="s">
        <v>20</v>
      </c>
      <c r="B23" s="25"/>
      <c r="C23" s="26"/>
      <c r="D23" s="49">
        <f>D18+D20+D22</f>
        <v>167888.88888888888</v>
      </c>
      <c r="E23" s="50"/>
      <c r="F23" s="51"/>
    </row>
    <row r="24" spans="1:6" ht="34.5" customHeight="1" x14ac:dyDescent="0.25">
      <c r="A24" s="5"/>
      <c r="B24" s="2"/>
      <c r="C24" s="2"/>
      <c r="D24" s="2"/>
      <c r="E24" s="2"/>
      <c r="F24" s="2"/>
    </row>
  </sheetData>
  <sheetProtection algorithmName="SHA-512" hashValue="yLdYYECxpNIQWdoO1smuaOe6BGVJ9xQMTy85BxoHSw+OrELPh8Q69FaoFWSZl4+33DcSo6rjay7Hvh2lXv6p9Q==" saltValue="8JkOSyHp30le2dv2XQ/EnQ==" spinCount="100000" sheet="1" objects="1" scenarios="1"/>
  <mergeCells count="25">
    <mergeCell ref="D23:F23"/>
    <mergeCell ref="D18:F18"/>
    <mergeCell ref="D19:F19"/>
    <mergeCell ref="D20:F20"/>
    <mergeCell ref="D21:F21"/>
    <mergeCell ref="D22:F22"/>
    <mergeCell ref="E11:E12"/>
    <mergeCell ref="A11:C12"/>
    <mergeCell ref="F11:F12"/>
    <mergeCell ref="A2:F2"/>
    <mergeCell ref="B4:E4"/>
    <mergeCell ref="B5:E5"/>
    <mergeCell ref="F9:F10"/>
    <mergeCell ref="A23:C23"/>
    <mergeCell ref="B19:C19"/>
    <mergeCell ref="B14:C14"/>
    <mergeCell ref="B18:C18"/>
    <mergeCell ref="A19:A20"/>
    <mergeCell ref="A21:A22"/>
    <mergeCell ref="B17:C17"/>
    <mergeCell ref="B21:C21"/>
    <mergeCell ref="B15:C15"/>
    <mergeCell ref="B16:C16"/>
    <mergeCell ref="A13:A18"/>
    <mergeCell ref="B13:C13"/>
  </mergeCells>
  <conditionalFormatting sqref="G19">
    <cfRule type="cellIs" dxfId="8" priority="13" operator="greaterThan">
      <formula>0.1*$D$23</formula>
    </cfRule>
  </conditionalFormatting>
  <conditionalFormatting sqref="E14">
    <cfRule type="cellIs" dxfId="7" priority="12" operator="greaterThan">
      <formula>1700</formula>
    </cfRule>
  </conditionalFormatting>
  <conditionalFormatting sqref="E15">
    <cfRule type="cellIs" dxfId="6" priority="11" operator="greaterThan">
      <formula>3300</formula>
    </cfRule>
  </conditionalFormatting>
  <conditionalFormatting sqref="E16">
    <cfRule type="cellIs" dxfId="5" priority="10" operator="greaterThan">
      <formula>5000</formula>
    </cfRule>
  </conditionalFormatting>
  <conditionalFormatting sqref="E17">
    <cfRule type="cellIs" dxfId="4" priority="9" operator="greaterThan">
      <formula>1000</formula>
    </cfRule>
  </conditionalFormatting>
  <conditionalFormatting sqref="D23:F23">
    <cfRule type="cellIs" dxfId="3" priority="4" operator="greaterThan">
      <formula>250000</formula>
    </cfRule>
    <cfRule type="cellIs" dxfId="2" priority="5" operator="lessThan">
      <formula>151000</formula>
    </cfRule>
  </conditionalFormatting>
  <conditionalFormatting sqref="E13">
    <cfRule type="cellIs" dxfId="0" priority="2" operator="greaterThan">
      <formula>1700</formula>
    </cfRule>
    <cfRule type="cellIs" dxfId="1" priority="1" operator="greaterThan">
      <formula>1050</formula>
    </cfRule>
  </conditionalFormatting>
  <printOptions horizontalCentered="1" verticalCentered="1"/>
  <pageMargins left="0.78740157480314965" right="0.78740157480314965" top="0.78740157480314965" bottom="0.78740157480314965" header="0" footer="0"/>
  <pageSetup paperSize="9" scale="6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Podrobný rozpočet projektu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 Lukas</dc:creator>
  <cp:lastModifiedBy>Šťastná Nikola</cp:lastModifiedBy>
  <cp:lastPrinted>2021-07-21T10:59:44Z</cp:lastPrinted>
  <dcterms:created xsi:type="dcterms:W3CDTF">2015-03-26T09:24:46Z</dcterms:created>
  <dcterms:modified xsi:type="dcterms:W3CDTF">2021-07-21T11:13:35Z</dcterms:modified>
</cp:coreProperties>
</file>