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simunkova\Desktop\Kotlíky\Otázky a odpovědi\"/>
    </mc:Choice>
  </mc:AlternateContent>
  <bookViews>
    <workbookView xWindow="0" yWindow="0" windowWidth="20490" windowHeight="7320"/>
  </bookViews>
  <sheets>
    <sheet name="List1" sheetId="1" r:id="rId1"/>
  </sheets>
  <definedNames>
    <definedName name="_xlnm.Print_Area" localSheetId="0">List1!$B$1:$K$6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4" i="1" l="1"/>
  <c r="L5" i="1"/>
  <c r="F5" i="1" l="1"/>
  <c r="F6" i="1"/>
  <c r="G5" i="1" l="1"/>
  <c r="L6" i="1"/>
  <c r="G6" i="1"/>
  <c r="F2" i="1"/>
  <c r="G2" i="1" s="1"/>
  <c r="L2" i="1" s="1"/>
  <c r="F3" i="1"/>
  <c r="G3" i="1" s="1"/>
  <c r="L3" i="1" s="1"/>
  <c r="F4" i="1" l="1"/>
  <c r="G4" i="1" s="1"/>
</calcChain>
</file>

<file path=xl/comments1.xml><?xml version="1.0" encoding="utf-8"?>
<comments xmlns="http://schemas.openxmlformats.org/spreadsheetml/2006/main">
  <authors>
    <author>Šimůnková Lenka</author>
  </authors>
  <commentList>
    <comment ref="F4" authorId="0" shapeId="0">
      <text>
        <r>
          <rPr>
            <b/>
            <sz val="9"/>
            <color indexed="81"/>
            <rFont val="Tahoma"/>
            <charset val="1"/>
          </rPr>
          <t>Šimůnková Lenka:</t>
        </r>
        <r>
          <rPr>
            <sz val="9"/>
            <color indexed="81"/>
            <rFont val="Tahoma"/>
            <charset val="1"/>
          </rPr>
          <t xml:space="preserve">
Tyto prostředky jsou již v registru de minimis zaneseny.</t>
        </r>
      </text>
    </comment>
    <comment ref="J4" authorId="0" shapeId="0">
      <text>
        <r>
          <rPr>
            <b/>
            <sz val="9"/>
            <color indexed="81"/>
            <rFont val="Tahoma"/>
            <family val="2"/>
            <charset val="238"/>
          </rPr>
          <t>Šimůnková Lenka:</t>
        </r>
        <r>
          <rPr>
            <sz val="9"/>
            <color indexed="81"/>
            <rFont val="Tahoma"/>
            <family val="2"/>
            <charset val="238"/>
          </rPr>
          <t xml:space="preserve">
Příjemce podpory má v registru de miminis uveden pouze tento projekt za období 3 let. Z OPŽP se mu do registru de minimis připsala částka 2 004 040 Kč, dále může čerpat 3 167 960 Kč. 200 000 EUR (cca 5 172 000 Kč, pro kurz 25,86) - 2 004 040 Kč. </t>
        </r>
      </text>
    </comment>
    <comment ref="F5" authorId="0" shapeId="0">
      <text>
        <r>
          <rPr>
            <b/>
            <sz val="9"/>
            <color indexed="81"/>
            <rFont val="Tahoma"/>
            <charset val="1"/>
          </rPr>
          <t>Šimůnková Lenka:</t>
        </r>
        <r>
          <rPr>
            <sz val="9"/>
            <color indexed="81"/>
            <rFont val="Tahoma"/>
            <charset val="1"/>
          </rPr>
          <t xml:space="preserve">
Tyto prostředky jsou již v registru de minimis zaneseny.</t>
        </r>
      </text>
    </comment>
    <comment ref="J5" authorId="0" shapeId="0">
      <text>
        <r>
          <rPr>
            <b/>
            <sz val="9"/>
            <color indexed="81"/>
            <rFont val="Tahoma"/>
            <family val="2"/>
            <charset val="238"/>
          </rPr>
          <t>Šimůnková Lenka:</t>
        </r>
        <r>
          <rPr>
            <sz val="9"/>
            <color indexed="81"/>
            <rFont val="Tahoma"/>
            <family val="2"/>
            <charset val="238"/>
          </rPr>
          <t xml:space="preserve">
Příjemce podpory již v registru de minimis má zanesený projekt z OPŽP a zároveň již za období 3 let čerpal i na jiné projekty. V aktuálním stavu registru de minimis má volné prostředky pouze 100 000 Kč.</t>
        </r>
      </text>
    </comment>
  </commentList>
</comments>
</file>

<file path=xl/sharedStrings.xml><?xml version="1.0" encoding="utf-8"?>
<sst xmlns="http://schemas.openxmlformats.org/spreadsheetml/2006/main" count="33" uniqueCount="22">
  <si>
    <t>VP ano/ne</t>
  </si>
  <si>
    <t>typ VP</t>
  </si>
  <si>
    <t>spolufinancování OPŽP/IROP/Cíl2       v Kč</t>
  </si>
  <si>
    <t>-</t>
  </si>
  <si>
    <t>NE</t>
  </si>
  <si>
    <t>ano</t>
  </si>
  <si>
    <t>de minimis</t>
  </si>
  <si>
    <t>ANO GBER Obecné nařízení o blokových výjimkách (Nařízení komise (EU) ř.651/2014)</t>
  </si>
  <si>
    <t>název projektu v Cíli 2 dle smlouvy</t>
  </si>
  <si>
    <t>ANO</t>
  </si>
  <si>
    <t>Snižování spotřeby energie bytového domu - Fond 5 - Město</t>
  </si>
  <si>
    <t>Snižování spotřeby energie MŠ Modrá, Fond 2 - Město – vzduchotechnika s rekuperací</t>
  </si>
  <si>
    <t>Výstavba retenční nádrže v lokalitě Zelená, město Fond 1 - Město</t>
  </si>
  <si>
    <t>spolufinancování OPŽP/IROP/Cíl2 v %</t>
  </si>
  <si>
    <t>strop VP v %</t>
  </si>
  <si>
    <t>Snižování spotřeby energie veřejné budovy Horymírova, Fond 3 - Město – zateplení (pozn. budova je pronajímána k podnikání)</t>
  </si>
  <si>
    <t>Snižování spotřeby energie veřejné budovy obce - Fond 4 - Město (pozn. budova je pronajímána k podnikání)</t>
  </si>
  <si>
    <t>celkové výdaje projektů v Kč</t>
  </si>
  <si>
    <t>celkové způsobilé výdaje projektů (CZV) v Kč</t>
  </si>
  <si>
    <t>výše způsobilých výdajů nutných k dofinancování projektu (způsobilé výdaje v rámci Cíle 2) v Kč</t>
  </si>
  <si>
    <t>strop VP pro  projekt (např. zápis v registru de minimis) v Kč - Aktuální stav</t>
  </si>
  <si>
    <t>výše prostředků v rámci Cíle 2 (finance, které lze použít ze zrealizovaných výměn Cíle 1) v Kč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</si>
</sst>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0"/>
      <name val="Segoe UI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11"/>
      <color theme="1"/>
      <name val="Segoe UI"/>
      <family val="2"/>
      <charset val="238"/>
    </font>
    <font>
      <b/>
      <sz val="10"/>
      <name val="Segoe UI"/>
      <family val="2"/>
      <charset val="238"/>
    </font>
    <font>
      <b/>
      <sz val="10"/>
      <color rgb="FFFF0000"/>
      <name val="Segoe UI"/>
      <family val="2"/>
      <charset val="238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Alignment="1">
      <alignment wrapText="1"/>
    </xf>
    <xf numFmtId="0" fontId="0" fillId="2" borderId="0" xfId="0" applyFill="1"/>
    <xf numFmtId="0" fontId="2" fillId="2" borderId="3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1" fillId="2" borderId="0" xfId="0" applyFont="1" applyFill="1"/>
    <xf numFmtId="0" fontId="1" fillId="0" borderId="0" xfId="0" applyFont="1"/>
    <xf numFmtId="0" fontId="2" fillId="0" borderId="2" xfId="0" applyFont="1" applyBorder="1" applyAlignment="1">
      <alignment horizontal="left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1" fontId="5" fillId="3" borderId="6" xfId="0" applyNumberFormat="1" applyFont="1" applyFill="1" applyBorder="1" applyAlignment="1">
      <alignment horizontal="center" vertical="center" wrapText="1"/>
    </xf>
    <xf numFmtId="1" fontId="0" fillId="0" borderId="0" xfId="0" applyNumberFormat="1"/>
    <xf numFmtId="3" fontId="5" fillId="3" borderId="6" xfId="0" applyNumberFormat="1" applyFont="1" applyFill="1" applyBorder="1" applyAlignment="1">
      <alignment horizontal="center" vertical="center" wrapText="1"/>
    </xf>
    <xf numFmtId="3" fontId="2" fillId="0" borderId="4" xfId="0" applyNumberFormat="1" applyFont="1" applyFill="1" applyBorder="1" applyAlignment="1">
      <alignment horizontal="center" vertical="center"/>
    </xf>
    <xf numFmtId="3" fontId="2" fillId="0" borderId="1" xfId="0" applyNumberFormat="1" applyFont="1" applyFill="1" applyBorder="1" applyAlignment="1">
      <alignment horizontal="center" vertical="center"/>
    </xf>
    <xf numFmtId="3" fontId="0" fillId="0" borderId="0" xfId="0" applyNumberFormat="1"/>
    <xf numFmtId="3" fontId="6" fillId="2" borderId="4" xfId="0" applyNumberFormat="1" applyFont="1" applyFill="1" applyBorder="1" applyAlignment="1">
      <alignment horizontal="center" vertical="center"/>
    </xf>
    <xf numFmtId="3" fontId="6" fillId="0" borderId="1" xfId="0" applyNumberFormat="1" applyFont="1" applyFill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1" fontId="6" fillId="2" borderId="4" xfId="0" applyNumberFormat="1" applyFont="1" applyFill="1" applyBorder="1" applyAlignment="1">
      <alignment horizontal="center" vertical="center"/>
    </xf>
    <xf numFmtId="1" fontId="6" fillId="0" borderId="1" xfId="0" applyNumberFormat="1" applyFont="1" applyFill="1" applyBorder="1" applyAlignment="1">
      <alignment horizontal="center" vertical="center"/>
    </xf>
    <xf numFmtId="1" fontId="6" fillId="0" borderId="1" xfId="0" applyNumberFormat="1" applyFont="1" applyBorder="1" applyAlignment="1">
      <alignment horizontal="center" vertical="center"/>
    </xf>
    <xf numFmtId="3" fontId="6" fillId="0" borderId="4" xfId="0" applyNumberFormat="1" applyFont="1" applyFill="1" applyBorder="1" applyAlignment="1">
      <alignment horizontal="center" vertical="center"/>
    </xf>
    <xf numFmtId="3" fontId="5" fillId="3" borderId="7" xfId="0" applyNumberFormat="1" applyFont="1" applyFill="1" applyBorder="1" applyAlignment="1">
      <alignment horizontal="center" vertical="center" wrapText="1"/>
    </xf>
    <xf numFmtId="3" fontId="2" fillId="0" borderId="4" xfId="0" applyNumberFormat="1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3" fontId="6" fillId="0" borderId="1" xfId="0" applyNumberFormat="1" applyFont="1" applyFill="1" applyBorder="1" applyAlignment="1">
      <alignment horizontal="center" vertical="center" wrapText="1"/>
    </xf>
    <xf numFmtId="3" fontId="7" fillId="0" borderId="4" xfId="0" applyNumberFormat="1" applyFont="1" applyFill="1" applyBorder="1" applyAlignment="1">
      <alignment horizontal="center" vertical="center"/>
    </xf>
    <xf numFmtId="3" fontId="2" fillId="2" borderId="4" xfId="0" applyNumberFormat="1" applyFont="1" applyFill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N6"/>
  <sheetViews>
    <sheetView tabSelected="1" topLeftCell="B1" zoomScale="85" zoomScaleNormal="85" workbookViewId="0">
      <pane xSplit="1" ySplit="1" topLeftCell="D3" activePane="bottomRight" state="frozen"/>
      <selection activeCell="B1" sqref="B1"/>
      <selection pane="topRight" activeCell="E1" sqref="E1"/>
      <selection pane="bottomLeft" activeCell="B7" sqref="B7"/>
      <selection pane="bottomRight" activeCell="F4" sqref="F4"/>
    </sheetView>
  </sheetViews>
  <sheetFormatPr defaultRowHeight="15" x14ac:dyDescent="0.25"/>
  <cols>
    <col min="1" max="1" width="0" hidden="1" customWidth="1"/>
    <col min="2" max="2" width="29.42578125" customWidth="1"/>
    <col min="3" max="3" width="16.42578125" style="22" customWidth="1"/>
    <col min="4" max="4" width="16.5703125" style="22" customWidth="1"/>
    <col min="5" max="5" width="18.140625" style="18" customWidth="1"/>
    <col min="6" max="6" width="17.42578125" style="22" customWidth="1"/>
    <col min="7" max="7" width="21.28515625" style="22" customWidth="1"/>
    <col min="8" max="8" width="13.5703125" customWidth="1"/>
    <col min="9" max="9" width="22" customWidth="1"/>
    <col min="10" max="10" width="18.140625" style="22" customWidth="1"/>
    <col min="11" max="11" width="18" customWidth="1"/>
    <col min="12" max="12" width="23" style="22" customWidth="1"/>
  </cols>
  <sheetData>
    <row r="1" spans="2:14" s="1" customFormat="1" ht="104.25" customHeight="1" thickBot="1" x14ac:dyDescent="0.3">
      <c r="B1" s="14" t="s">
        <v>8</v>
      </c>
      <c r="C1" s="19" t="s">
        <v>17</v>
      </c>
      <c r="D1" s="19" t="s">
        <v>18</v>
      </c>
      <c r="E1" s="17" t="s">
        <v>13</v>
      </c>
      <c r="F1" s="19" t="s">
        <v>2</v>
      </c>
      <c r="G1" s="19" t="s">
        <v>19</v>
      </c>
      <c r="H1" s="15" t="s">
        <v>0</v>
      </c>
      <c r="I1" s="15" t="s">
        <v>1</v>
      </c>
      <c r="J1" s="30" t="s">
        <v>20</v>
      </c>
      <c r="K1" s="16" t="s">
        <v>14</v>
      </c>
      <c r="L1" s="19" t="s">
        <v>21</v>
      </c>
    </row>
    <row r="2" spans="2:14" s="2" customFormat="1" ht="60" customHeight="1" x14ac:dyDescent="0.25">
      <c r="B2" s="3" t="s">
        <v>12</v>
      </c>
      <c r="C2" s="35">
        <v>9865804.3900000006</v>
      </c>
      <c r="D2" s="23">
        <v>8733619.6300000008</v>
      </c>
      <c r="E2" s="26">
        <v>85</v>
      </c>
      <c r="F2" s="20">
        <f>E2*D2/100</f>
        <v>7423576.6855000006</v>
      </c>
      <c r="G2" s="29">
        <f>D2-F2</f>
        <v>1310042.9445000002</v>
      </c>
      <c r="H2" s="8" t="s">
        <v>4</v>
      </c>
      <c r="I2" s="11" t="s">
        <v>3</v>
      </c>
      <c r="J2" s="31" t="s">
        <v>3</v>
      </c>
      <c r="K2" s="13" t="s">
        <v>3</v>
      </c>
      <c r="L2" s="34">
        <f>G2</f>
        <v>1310042.9445000002</v>
      </c>
      <c r="M2" s="5"/>
      <c r="N2" s="5"/>
    </row>
    <row r="3" spans="2:14" ht="60" customHeight="1" x14ac:dyDescent="0.25">
      <c r="B3" s="4" t="s">
        <v>11</v>
      </c>
      <c r="C3" s="35">
        <v>995421.56</v>
      </c>
      <c r="D3" s="23">
        <v>963943.05</v>
      </c>
      <c r="E3" s="27">
        <v>70</v>
      </c>
      <c r="F3" s="21">
        <f>E3*D3/100</f>
        <v>674760.13500000001</v>
      </c>
      <c r="G3" s="24">
        <f>D3-F3</f>
        <v>289182.91500000004</v>
      </c>
      <c r="H3" s="8" t="s">
        <v>4</v>
      </c>
      <c r="I3" s="9" t="s">
        <v>3</v>
      </c>
      <c r="J3" s="32" t="s">
        <v>3</v>
      </c>
      <c r="K3" s="10" t="s">
        <v>3</v>
      </c>
      <c r="L3" s="34">
        <f>G3</f>
        <v>289182.91500000004</v>
      </c>
      <c r="M3" s="6"/>
      <c r="N3" s="6"/>
    </row>
    <row r="4" spans="2:14" ht="76.5" customHeight="1" x14ac:dyDescent="0.25">
      <c r="B4" s="4" t="s">
        <v>15</v>
      </c>
      <c r="C4" s="21">
        <v>6039302.04</v>
      </c>
      <c r="D4" s="24">
        <v>5010099.9000000004</v>
      </c>
      <c r="E4" s="27">
        <v>40</v>
      </c>
      <c r="F4" s="21">
        <f t="shared" ref="F4:F6" si="0">E4*D4/100</f>
        <v>2004039.96</v>
      </c>
      <c r="G4" s="24">
        <f t="shared" ref="G4" si="1">D4-F4</f>
        <v>3006059.9400000004</v>
      </c>
      <c r="H4" s="8" t="s">
        <v>9</v>
      </c>
      <c r="I4" s="9" t="s">
        <v>6</v>
      </c>
      <c r="J4" s="33">
        <v>3167960</v>
      </c>
      <c r="K4" s="10" t="s">
        <v>3</v>
      </c>
      <c r="L4" s="34">
        <f>IF(J4&gt;G4,G4,J4)</f>
        <v>3006059.9400000004</v>
      </c>
      <c r="M4" s="6"/>
      <c r="N4" s="6"/>
    </row>
    <row r="5" spans="2:14" ht="60" customHeight="1" x14ac:dyDescent="0.25">
      <c r="B5" s="4" t="s">
        <v>16</v>
      </c>
      <c r="C5" s="21">
        <v>1138139</v>
      </c>
      <c r="D5" s="24">
        <v>1138139</v>
      </c>
      <c r="E5" s="27">
        <v>70</v>
      </c>
      <c r="F5" s="21">
        <f t="shared" si="0"/>
        <v>796697.3</v>
      </c>
      <c r="G5" s="24">
        <f>D5-F5</f>
        <v>341441.69999999995</v>
      </c>
      <c r="H5" s="8" t="s">
        <v>5</v>
      </c>
      <c r="I5" s="9" t="s">
        <v>6</v>
      </c>
      <c r="J5" s="33">
        <v>100000</v>
      </c>
      <c r="K5" s="10" t="s">
        <v>3</v>
      </c>
      <c r="L5" s="34">
        <f>IF(J5&gt;G5,G5,J5)</f>
        <v>100000</v>
      </c>
      <c r="M5" s="6"/>
      <c r="N5" s="6"/>
    </row>
    <row r="6" spans="2:14" ht="60" customHeight="1" x14ac:dyDescent="0.25">
      <c r="B6" s="7" t="s">
        <v>10</v>
      </c>
      <c r="C6" s="36">
        <v>11405666</v>
      </c>
      <c r="D6" s="25">
        <v>6617674</v>
      </c>
      <c r="E6" s="28">
        <v>31.5</v>
      </c>
      <c r="F6" s="21">
        <f t="shared" si="0"/>
        <v>2084567.31</v>
      </c>
      <c r="G6" s="24">
        <f>D6-F6</f>
        <v>4533106.6899999995</v>
      </c>
      <c r="H6" s="8" t="s">
        <v>5</v>
      </c>
      <c r="I6" s="9" t="s">
        <v>7</v>
      </c>
      <c r="J6" s="32" t="s">
        <v>3</v>
      </c>
      <c r="K6" s="12">
        <v>45</v>
      </c>
      <c r="L6" s="34">
        <f>D6*K6/100-F6</f>
        <v>893385.98999999976</v>
      </c>
      <c r="M6" s="6"/>
      <c r="N6" s="6"/>
    </row>
  </sheetData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List1!Oblast_tisku</vt:lpstr>
    </vt:vector>
  </TitlesOfParts>
  <Company>SFZP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Dvořák Jana</dc:creator>
  <cp:lastModifiedBy>Šimůnková Lenka</cp:lastModifiedBy>
  <dcterms:created xsi:type="dcterms:W3CDTF">2020-10-14T12:51:48Z</dcterms:created>
  <dcterms:modified xsi:type="dcterms:W3CDTF">2021-05-21T09:24:59Z</dcterms:modified>
</cp:coreProperties>
</file>